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AA SALES PRODUCT INFO\3780_DCL\"/>
    </mc:Choice>
  </mc:AlternateContent>
  <xr:revisionPtr revIDLastSave="0" documentId="13_ncr:1_{6DFBC1BD-E071-4646-8FD6-196E4F100C2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Wet Area DCL Order Document" sheetId="1" r:id="rId1"/>
  </sheets>
  <definedNames>
    <definedName name="_xlnm.Print_Area" localSheetId="0">'Wet Area DCL Order Document'!$B$1:$D$33</definedName>
    <definedName name="PRODUCT">INDIRECT(ADDRESS(36-1+MATCH('Wet Area DCL Order Document'!$H$28,'Wet Area DCL Order Document'!$B$36:$B$54,0),3))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J26" i="1"/>
  <c r="C31" i="1" l="1"/>
  <c r="N2" i="1"/>
  <c r="M2" i="1" l="1"/>
  <c r="L2" i="1"/>
  <c r="K2" i="1"/>
  <c r="J2" i="1"/>
  <c r="H2" i="1" l="1"/>
  <c r="H1" i="1" s="1"/>
  <c r="H28" i="1" s="1"/>
  <c r="C30" i="1" s="1"/>
</calcChain>
</file>

<file path=xl/sharedStrings.xml><?xml version="1.0" encoding="utf-8"?>
<sst xmlns="http://schemas.openxmlformats.org/spreadsheetml/2006/main" count="133" uniqueCount="117">
  <si>
    <t>FEATURE</t>
  </si>
  <si>
    <t>SPECIFICATION</t>
  </si>
  <si>
    <t>NOTES</t>
  </si>
  <si>
    <t>ORIENTATION</t>
  </si>
  <si>
    <t>FINISH</t>
  </si>
  <si>
    <t>USER CODE</t>
  </si>
  <si>
    <t>2 2 4 4</t>
  </si>
  <si>
    <t>OVER-RIDE KEY DIFFER</t>
  </si>
  <si>
    <t>OVER-RIDE KEY MASTER</t>
  </si>
  <si>
    <t>SPECIAL KEY REQUESTS</t>
  </si>
  <si>
    <t>PRODUCT</t>
  </si>
  <si>
    <t>PICTURE</t>
  </si>
  <si>
    <t>Order/Enquiry Ref.:</t>
  </si>
  <si>
    <t>Customer:</t>
  </si>
  <si>
    <t>SELECT FROM PULL-DOWN MENU</t>
  </si>
  <si>
    <t>DEFAULT IS NO MASTER</t>
  </si>
  <si>
    <t>IMAGE OF SELECTED PRODUCT</t>
  </si>
  <si>
    <t>DEFAULT IS 2 KEYS PER 50 LOCKS</t>
  </si>
  <si>
    <t>OPERATING MODE</t>
  </si>
  <si>
    <t>MASTER CODE</t>
  </si>
  <si>
    <t>DEFAULT MASTER CODE 11335577</t>
  </si>
  <si>
    <t>DEFAULT USER CODE 2244</t>
  </si>
  <si>
    <t>NO</t>
  </si>
  <si>
    <t>SALES TO SPECIFY FROM CHART 177E</t>
  </si>
  <si>
    <t>1 1 3 3 5 5 7 7</t>
  </si>
  <si>
    <t>TECHNICIAN CODE</t>
  </si>
  <si>
    <t>AUTO TIMED UNLOCK</t>
  </si>
  <si>
    <t>AUDIBLE BUTTON BEEP</t>
  </si>
  <si>
    <t>PACKING</t>
  </si>
  <si>
    <t>DOOR SURFACE TO CAM FIXING FACE</t>
  </si>
  <si>
    <t>(DROP-DOWN MENUS)</t>
  </si>
  <si>
    <t>RAS</t>
  </si>
  <si>
    <t>INDIVIDUAL CARTONS</t>
  </si>
  <si>
    <t>BULK PACKAGING</t>
  </si>
  <si>
    <t>YES</t>
  </si>
  <si>
    <t>(1) VERTICAL HANDLE AT THE BOTTOM</t>
  </si>
  <si>
    <t>(2) RIGHT HAND HANDLE ON THE LEFT</t>
  </si>
  <si>
    <t>(3) LEFT HAND HANDLE ON THE RIGHT</t>
  </si>
  <si>
    <t>DCL PRODUCT</t>
  </si>
  <si>
    <t>(1A)   WHITE</t>
  </si>
  <si>
    <t>(1B)   BLACK</t>
  </si>
  <si>
    <t>(1E)   SILVER</t>
  </si>
  <si>
    <t>Vertical / White</t>
  </si>
  <si>
    <t>Vertical / Black</t>
  </si>
  <si>
    <t>Vertical / Silver</t>
  </si>
  <si>
    <t>RH / White</t>
  </si>
  <si>
    <t>RH / Black</t>
  </si>
  <si>
    <t>Date of Order:</t>
  </si>
  <si>
    <t>QTY</t>
  </si>
  <si>
    <t>STANDARD CAM 8mm SQ.</t>
  </si>
  <si>
    <t>DEFAULT BEEPS ON</t>
  </si>
  <si>
    <t>ON</t>
  </si>
  <si>
    <t>OPENS LOCK AFTER DEFINED TIME</t>
  </si>
  <si>
    <t>ALLOWS TEMPORARY ACCESS
IN PUBLIC MODE 6 DIGIT</t>
  </si>
  <si>
    <t>FIXING SCREWS</t>
  </si>
  <si>
    <t>ADDITIONAL
COMMENTS:</t>
  </si>
  <si>
    <t>3 per Lock</t>
  </si>
  <si>
    <t>PANEL DOOR THICKNESS</t>
  </si>
  <si>
    <t>SPECIAL REQUEST (Specify in Notes)</t>
  </si>
  <si>
    <t xml:space="preserve"> PUBLIC - ENTER USER CODE TWICE TO LOCK</t>
  </si>
  <si>
    <t xml:space="preserve"> PUBLIC - ENTER USER CODE ONCE TO LOCK</t>
  </si>
  <si>
    <t xml:space="preserve"> PRIVATE - SINGLE USER - FOUR DIGIT CODES</t>
  </si>
  <si>
    <t>ALARM OPTION</t>
  </si>
  <si>
    <t>MINUTES</t>
  </si>
  <si>
    <t>6.3mm BARREL ADAPTOR</t>
  </si>
  <si>
    <t>DOOR THICKNESS</t>
  </si>
  <si>
    <t>SCREW PART No.</t>
  </si>
  <si>
    <t xml:space="preserve"> 0.0mm -  2.0mm</t>
  </si>
  <si>
    <t xml:space="preserve"> 2.1mm -  4.0mm</t>
  </si>
  <si>
    <t xml:space="preserve"> 6.1mm - 8.0mm</t>
  </si>
  <si>
    <t xml:space="preserve"> 4.1mm - 6.0mm</t>
  </si>
  <si>
    <t>RH / Silver</t>
  </si>
  <si>
    <t>LH / White</t>
  </si>
  <si>
    <t>LH / Black</t>
  </si>
  <si>
    <t>LH / Silver</t>
  </si>
  <si>
    <t>"RAS" COMMAND</t>
  </si>
  <si>
    <t>Fixing kit selection COMMAND</t>
  </si>
  <si>
    <t>DCL PRODUCT No.</t>
  </si>
  <si>
    <t>3781   (Wet Area DCL)</t>
  </si>
  <si>
    <r>
      <rPr>
        <b/>
        <u/>
        <sz val="18"/>
        <color theme="1"/>
        <rFont val="Calibri"/>
        <family val="2"/>
        <scheme val="minor"/>
      </rPr>
      <t>WET AREA DCL</t>
    </r>
    <r>
      <rPr>
        <b/>
        <u/>
        <sz val="14"/>
        <color theme="1"/>
        <rFont val="Calibri"/>
        <family val="2"/>
        <scheme val="minor"/>
      </rPr>
      <t xml:space="preserve"> SPECIFICATION</t>
    </r>
  </si>
  <si>
    <t>2mm Hex Allen Key</t>
  </si>
  <si>
    <t>(1) 16mm</t>
  </si>
  <si>
    <t>(2) 20mm</t>
  </si>
  <si>
    <t>3781111A</t>
  </si>
  <si>
    <t>3781111B</t>
  </si>
  <si>
    <t>3781111E</t>
  </si>
  <si>
    <t>3781121A</t>
  </si>
  <si>
    <t>3781121B</t>
  </si>
  <si>
    <t>3781121E</t>
  </si>
  <si>
    <t>3781131A</t>
  </si>
  <si>
    <t>3781131B</t>
  </si>
  <si>
    <t>3781131E</t>
  </si>
  <si>
    <t>3781211A</t>
  </si>
  <si>
    <t>3781211B</t>
  </si>
  <si>
    <t>3781211E</t>
  </si>
  <si>
    <t>3781221A</t>
  </si>
  <si>
    <t>3781221E</t>
  </si>
  <si>
    <t>3781231A</t>
  </si>
  <si>
    <t>3781231B</t>
  </si>
  <si>
    <t>3781231E</t>
  </si>
  <si>
    <t xml:space="preserve"> 8.1mm - 11.0mm</t>
  </si>
  <si>
    <t>11.1mm -  13.0mm</t>
  </si>
  <si>
    <t>13.1mm - 16.0mm</t>
  </si>
  <si>
    <t>16.1mm - 18.0mm</t>
  </si>
  <si>
    <t>18.1mm - 21.0mm</t>
  </si>
  <si>
    <t>21.1mm - 23.0mm</t>
  </si>
  <si>
    <t>23.1mm - 26.0mm</t>
  </si>
  <si>
    <t>26.1mm - 28.0mm</t>
  </si>
  <si>
    <t>28.1mm - 30.0mm</t>
  </si>
  <si>
    <t>9080716   &amp;   90002-1042</t>
  </si>
  <si>
    <t>9080720   &amp;   90002-1042</t>
  </si>
  <si>
    <t>9080730   &amp;   90002-1042</t>
  </si>
  <si>
    <t>9080735   &amp;   90002-1042</t>
  </si>
  <si>
    <t>9080740   &amp;   90002-1042</t>
  </si>
  <si>
    <t>9080725   &amp;   90002-1042</t>
  </si>
  <si>
    <t>3781221B</t>
  </si>
  <si>
    <t>Rev.2 (Dec2021)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</si>
</sst>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mm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top"/>
    </xf>
    <xf numFmtId="0" fontId="0" fillId="0" borderId="2" xfId="0" applyBorder="1" applyAlignment="1" applyProtection="1">
      <alignment vertical="top" wrapText="1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indent="1"/>
    </xf>
    <xf numFmtId="0" fontId="0" fillId="0" borderId="2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3" borderId="9" xfId="0" applyFill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 wrapText="1"/>
    </xf>
    <xf numFmtId="0" fontId="0" fillId="0" borderId="0" xfId="0" applyAlignment="1" applyProtection="1">
      <alignment horizontal="left"/>
    </xf>
    <xf numFmtId="0" fontId="1" fillId="4" borderId="0" xfId="0" applyFont="1" applyFill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5" fillId="0" borderId="0" xfId="0" applyFont="1" applyFill="1" applyBorder="1" applyProtection="1"/>
    <xf numFmtId="0" fontId="0" fillId="3" borderId="15" xfId="0" applyFill="1" applyBorder="1" applyAlignment="1" applyProtection="1">
      <alignment horizontal="center" vertical="center"/>
    </xf>
    <xf numFmtId="0" fontId="0" fillId="5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/>
    </xf>
    <xf numFmtId="0" fontId="0" fillId="3" borderId="13" xfId="0" applyFill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11" xfId="0" quotePrefix="1" applyBorder="1" applyProtection="1"/>
    <xf numFmtId="0" fontId="0" fillId="0" borderId="20" xfId="0" applyBorder="1" applyProtection="1"/>
    <xf numFmtId="0" fontId="0" fillId="0" borderId="3" xfId="0" applyBorder="1" applyProtection="1"/>
    <xf numFmtId="0" fontId="0" fillId="0" borderId="11" xfId="0" applyBorder="1" applyProtection="1"/>
    <xf numFmtId="0" fontId="6" fillId="0" borderId="0" xfId="0" applyFont="1" applyBorder="1" applyAlignment="1" applyProtection="1">
      <alignment horizontal="left"/>
    </xf>
    <xf numFmtId="0" fontId="5" fillId="0" borderId="0" xfId="0" applyFont="1" applyProtection="1"/>
    <xf numFmtId="0" fontId="5" fillId="0" borderId="0" xfId="0" applyFont="1" applyBorder="1" applyProtection="1"/>
    <xf numFmtId="164" fontId="0" fillId="0" borderId="0" xfId="0" applyNumberFormat="1" applyBorder="1" applyAlignment="1" applyProtection="1">
      <alignment horizontal="left" indent="2"/>
    </xf>
    <xf numFmtId="0" fontId="0" fillId="0" borderId="0" xfId="0" applyBorder="1" applyAlignment="1" applyProtection="1">
      <alignment horizontal="center"/>
    </xf>
    <xf numFmtId="0" fontId="11" fillId="0" borderId="0" xfId="0" applyFont="1" applyBorder="1" applyProtection="1"/>
    <xf numFmtId="0" fontId="0" fillId="0" borderId="0" xfId="0" applyBorder="1" applyAlignment="1" applyProtection="1">
      <alignment horizontal="left"/>
    </xf>
    <xf numFmtId="0" fontId="10" fillId="0" borderId="9" xfId="0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vertical="center"/>
    </xf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3" Type="http://schemas.openxmlformats.org/officeDocument/2006/relationships/image" Target="../media/image3.tiff"/><Relationship Id="rId7" Type="http://schemas.openxmlformats.org/officeDocument/2006/relationships/image" Target="../media/image7.tiff"/><Relationship Id="rId12" Type="http://schemas.openxmlformats.org/officeDocument/2006/relationships/image" Target="../media/image12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tiff"/><Relationship Id="rId11" Type="http://schemas.openxmlformats.org/officeDocument/2006/relationships/image" Target="../media/image11.tiff"/><Relationship Id="rId5" Type="http://schemas.openxmlformats.org/officeDocument/2006/relationships/image" Target="../media/image5.tiff"/><Relationship Id="rId10" Type="http://schemas.openxmlformats.org/officeDocument/2006/relationships/image" Target="../media/image10.tiff"/><Relationship Id="rId4" Type="http://schemas.openxmlformats.org/officeDocument/2006/relationships/image" Target="../media/image4.tiff"/><Relationship Id="rId9" Type="http://schemas.openxmlformats.org/officeDocument/2006/relationships/image" Target="../media/image9.tif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45720</xdr:rowOff>
    </xdr:from>
    <xdr:to>
      <xdr:col>2</xdr:col>
      <xdr:colOff>1653540</xdr:colOff>
      <xdr:row>0</xdr:row>
      <xdr:rowOff>732503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45720"/>
          <a:ext cx="3108960" cy="686783"/>
        </a:xfrm>
        <a:prstGeom prst="rect">
          <a:avLst/>
        </a:prstGeom>
      </xdr:spPr>
    </xdr:pic>
    <xdr:clientData/>
  </xdr:twoCellAnchor>
  <xdr:twoCellAnchor editAs="oneCell">
    <xdr:from>
      <xdr:col>2</xdr:col>
      <xdr:colOff>2886075</xdr:colOff>
      <xdr:row>0</xdr:row>
      <xdr:rowOff>76200</xdr:rowOff>
    </xdr:from>
    <xdr:to>
      <xdr:col>3</xdr:col>
      <xdr:colOff>2233040</xdr:colOff>
      <xdr:row>0</xdr:row>
      <xdr:rowOff>653933</xdr:rowOff>
    </xdr:to>
    <xdr:pic>
      <xdr:nvPicPr>
        <xdr:cNvPr id="10" name="Picture 9" descr="Zenith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6275" y="76200"/>
          <a:ext cx="2252090" cy="577733"/>
        </a:xfrm>
        <a:prstGeom prst="rect">
          <a:avLst/>
        </a:prstGeom>
      </xdr:spPr>
    </xdr:pic>
    <xdr:clientData/>
  </xdr:twoCellAnchor>
  <xdr:twoCellAnchor editAs="oneCell">
    <xdr:from>
      <xdr:col>2</xdr:col>
      <xdr:colOff>1020668</xdr:colOff>
      <xdr:row>38</xdr:row>
      <xdr:rowOff>41180</xdr:rowOff>
    </xdr:from>
    <xdr:to>
      <xdr:col>2</xdr:col>
      <xdr:colOff>1858868</xdr:colOff>
      <xdr:row>38</xdr:row>
      <xdr:rowOff>2136680</xdr:rowOff>
    </xdr:to>
    <xdr:pic>
      <xdr:nvPicPr>
        <xdr:cNvPr id="71" name="Picture 70" descr="3781111E.t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15006" y="18499165"/>
          <a:ext cx="838200" cy="20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1013208</xdr:colOff>
      <xdr:row>37</xdr:row>
      <xdr:rowOff>52982</xdr:rowOff>
    </xdr:from>
    <xdr:to>
      <xdr:col>2</xdr:col>
      <xdr:colOff>1851408</xdr:colOff>
      <xdr:row>37</xdr:row>
      <xdr:rowOff>2148482</xdr:rowOff>
    </xdr:to>
    <xdr:pic>
      <xdr:nvPicPr>
        <xdr:cNvPr id="72" name="Picture 71" descr="3781111B.t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07546" y="16353920"/>
          <a:ext cx="838200" cy="20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1013971</xdr:colOff>
      <xdr:row>36</xdr:row>
      <xdr:rowOff>93176</xdr:rowOff>
    </xdr:from>
    <xdr:to>
      <xdr:col>2</xdr:col>
      <xdr:colOff>1852171</xdr:colOff>
      <xdr:row>37</xdr:row>
      <xdr:rowOff>31630</xdr:rowOff>
    </xdr:to>
    <xdr:pic>
      <xdr:nvPicPr>
        <xdr:cNvPr id="73" name="Picture 72" descr="3781111A.t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608309" y="14237068"/>
          <a:ext cx="838200" cy="20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306779</xdr:colOff>
      <xdr:row>39</xdr:row>
      <xdr:rowOff>653905</xdr:rowOff>
    </xdr:from>
    <xdr:to>
      <xdr:col>2</xdr:col>
      <xdr:colOff>2591790</xdr:colOff>
      <xdr:row>39</xdr:row>
      <xdr:rowOff>1570969</xdr:rowOff>
    </xdr:to>
    <xdr:pic>
      <xdr:nvPicPr>
        <xdr:cNvPr id="74" name="Picture 73" descr="3781121A.t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01117" y="21268936"/>
          <a:ext cx="2285011" cy="917064"/>
        </a:xfrm>
        <a:prstGeom prst="rect">
          <a:avLst/>
        </a:prstGeom>
      </xdr:spPr>
    </xdr:pic>
    <xdr:clientData/>
  </xdr:twoCellAnchor>
  <xdr:twoCellAnchor editAs="oneCell">
    <xdr:from>
      <xdr:col>2</xdr:col>
      <xdr:colOff>308794</xdr:colOff>
      <xdr:row>40</xdr:row>
      <xdr:rowOff>691698</xdr:rowOff>
    </xdr:from>
    <xdr:to>
      <xdr:col>2</xdr:col>
      <xdr:colOff>2593805</xdr:colOff>
      <xdr:row>40</xdr:row>
      <xdr:rowOff>1608762</xdr:rowOff>
    </xdr:to>
    <xdr:pic>
      <xdr:nvPicPr>
        <xdr:cNvPr id="75" name="Picture 74" descr="3781121B.t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03132" y="23463775"/>
          <a:ext cx="2285011" cy="917064"/>
        </a:xfrm>
        <a:prstGeom prst="rect">
          <a:avLst/>
        </a:prstGeom>
      </xdr:spPr>
    </xdr:pic>
    <xdr:clientData/>
  </xdr:twoCellAnchor>
  <xdr:twoCellAnchor editAs="oneCell">
    <xdr:from>
      <xdr:col>2</xdr:col>
      <xdr:colOff>297107</xdr:colOff>
      <xdr:row>41</xdr:row>
      <xdr:rowOff>657858</xdr:rowOff>
    </xdr:from>
    <xdr:to>
      <xdr:col>2</xdr:col>
      <xdr:colOff>2582118</xdr:colOff>
      <xdr:row>41</xdr:row>
      <xdr:rowOff>1574922</xdr:rowOff>
    </xdr:to>
    <xdr:pic>
      <xdr:nvPicPr>
        <xdr:cNvPr id="76" name="Picture 75" descr="3781121E.t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891445" y="25586981"/>
          <a:ext cx="2285011" cy="917064"/>
        </a:xfrm>
        <a:prstGeom prst="rect">
          <a:avLst/>
        </a:prstGeom>
      </xdr:spPr>
    </xdr:pic>
    <xdr:clientData/>
  </xdr:twoCellAnchor>
  <xdr:twoCellAnchor editAs="oneCell">
    <xdr:from>
      <xdr:col>2</xdr:col>
      <xdr:colOff>375790</xdr:colOff>
      <xdr:row>42</xdr:row>
      <xdr:rowOff>659748</xdr:rowOff>
    </xdr:from>
    <xdr:to>
      <xdr:col>2</xdr:col>
      <xdr:colOff>2661790</xdr:colOff>
      <xdr:row>42</xdr:row>
      <xdr:rowOff>1572194</xdr:rowOff>
    </xdr:to>
    <xdr:pic>
      <xdr:nvPicPr>
        <xdr:cNvPr id="83" name="Picture 82" descr="3781131A.t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970128" y="27745917"/>
          <a:ext cx="2286000" cy="912446"/>
        </a:xfrm>
        <a:prstGeom prst="rect">
          <a:avLst/>
        </a:prstGeom>
      </xdr:spPr>
    </xdr:pic>
    <xdr:clientData/>
  </xdr:twoCellAnchor>
  <xdr:twoCellAnchor editAs="oneCell">
    <xdr:from>
      <xdr:col>2</xdr:col>
      <xdr:colOff>369277</xdr:colOff>
      <xdr:row>43</xdr:row>
      <xdr:rowOff>644769</xdr:rowOff>
    </xdr:from>
    <xdr:to>
      <xdr:col>2</xdr:col>
      <xdr:colOff>2655277</xdr:colOff>
      <xdr:row>43</xdr:row>
      <xdr:rowOff>1559169</xdr:rowOff>
    </xdr:to>
    <xdr:pic>
      <xdr:nvPicPr>
        <xdr:cNvPr id="84" name="Picture 83" descr="3781131B.t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963615" y="29887984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372738</xdr:colOff>
      <xdr:row>44</xdr:row>
      <xdr:rowOff>659954</xdr:rowOff>
    </xdr:from>
    <xdr:to>
      <xdr:col>2</xdr:col>
      <xdr:colOff>2658738</xdr:colOff>
      <xdr:row>44</xdr:row>
      <xdr:rowOff>1574354</xdr:rowOff>
    </xdr:to>
    <xdr:pic>
      <xdr:nvPicPr>
        <xdr:cNvPr id="85" name="Picture 84" descr="3781131E.t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67076" y="32060216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1037886</xdr:colOff>
      <xdr:row>47</xdr:row>
      <xdr:rowOff>71829</xdr:rowOff>
    </xdr:from>
    <xdr:to>
      <xdr:col>2</xdr:col>
      <xdr:colOff>1876086</xdr:colOff>
      <xdr:row>48</xdr:row>
      <xdr:rowOff>14679</xdr:rowOff>
    </xdr:to>
    <xdr:pic>
      <xdr:nvPicPr>
        <xdr:cNvPr id="86" name="Picture 85" descr="3781111E.t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38086" y="37800354"/>
          <a:ext cx="838200" cy="20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1030426</xdr:colOff>
      <xdr:row>46</xdr:row>
      <xdr:rowOff>83631</xdr:rowOff>
    </xdr:from>
    <xdr:to>
      <xdr:col>2</xdr:col>
      <xdr:colOff>1868626</xdr:colOff>
      <xdr:row>47</xdr:row>
      <xdr:rowOff>26481</xdr:rowOff>
    </xdr:to>
    <xdr:pic>
      <xdr:nvPicPr>
        <xdr:cNvPr id="87" name="Picture 86" descr="3781111B.t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30626" y="35659506"/>
          <a:ext cx="838200" cy="20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1031189</xdr:colOff>
      <xdr:row>45</xdr:row>
      <xdr:rowOff>123825</xdr:rowOff>
    </xdr:from>
    <xdr:to>
      <xdr:col>2</xdr:col>
      <xdr:colOff>1869389</xdr:colOff>
      <xdr:row>46</xdr:row>
      <xdr:rowOff>62279</xdr:rowOff>
    </xdr:to>
    <xdr:pic>
      <xdr:nvPicPr>
        <xdr:cNvPr id="88" name="Picture 87" descr="3781111A.t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631389" y="33547050"/>
          <a:ext cx="838200" cy="2091104"/>
        </a:xfrm>
        <a:prstGeom prst="rect">
          <a:avLst/>
        </a:prstGeom>
      </xdr:spPr>
    </xdr:pic>
    <xdr:clientData/>
  </xdr:twoCellAnchor>
  <xdr:twoCellAnchor editAs="oneCell">
    <xdr:from>
      <xdr:col>2</xdr:col>
      <xdr:colOff>323997</xdr:colOff>
      <xdr:row>48</xdr:row>
      <xdr:rowOff>684554</xdr:rowOff>
    </xdr:from>
    <xdr:to>
      <xdr:col>2</xdr:col>
      <xdr:colOff>2609008</xdr:colOff>
      <xdr:row>48</xdr:row>
      <xdr:rowOff>1601618</xdr:rowOff>
    </xdr:to>
    <xdr:pic>
      <xdr:nvPicPr>
        <xdr:cNvPr id="89" name="Picture 88" descr="3781121A.t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24197" y="40565729"/>
          <a:ext cx="2285011" cy="917064"/>
        </a:xfrm>
        <a:prstGeom prst="rect">
          <a:avLst/>
        </a:prstGeom>
      </xdr:spPr>
    </xdr:pic>
    <xdr:clientData/>
  </xdr:twoCellAnchor>
  <xdr:twoCellAnchor editAs="oneCell">
    <xdr:from>
      <xdr:col>2</xdr:col>
      <xdr:colOff>326012</xdr:colOff>
      <xdr:row>49</xdr:row>
      <xdr:rowOff>722347</xdr:rowOff>
    </xdr:from>
    <xdr:to>
      <xdr:col>2</xdr:col>
      <xdr:colOff>2611023</xdr:colOff>
      <xdr:row>49</xdr:row>
      <xdr:rowOff>1639411</xdr:rowOff>
    </xdr:to>
    <xdr:pic>
      <xdr:nvPicPr>
        <xdr:cNvPr id="90" name="Picture 89" descr="3781121B.t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26212" y="42756172"/>
          <a:ext cx="2285011" cy="917064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50</xdr:row>
      <xdr:rowOff>688507</xdr:rowOff>
    </xdr:from>
    <xdr:to>
      <xdr:col>2</xdr:col>
      <xdr:colOff>2599336</xdr:colOff>
      <xdr:row>50</xdr:row>
      <xdr:rowOff>1605571</xdr:rowOff>
    </xdr:to>
    <xdr:pic>
      <xdr:nvPicPr>
        <xdr:cNvPr id="91" name="Picture 90" descr="3781121E.t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14525" y="44874982"/>
          <a:ext cx="2285011" cy="917064"/>
        </a:xfrm>
        <a:prstGeom prst="rect">
          <a:avLst/>
        </a:prstGeom>
      </xdr:spPr>
    </xdr:pic>
    <xdr:clientData/>
  </xdr:twoCellAnchor>
  <xdr:twoCellAnchor editAs="oneCell">
    <xdr:from>
      <xdr:col>2</xdr:col>
      <xdr:colOff>393008</xdr:colOff>
      <xdr:row>51</xdr:row>
      <xdr:rowOff>690397</xdr:rowOff>
    </xdr:from>
    <xdr:to>
      <xdr:col>2</xdr:col>
      <xdr:colOff>2679008</xdr:colOff>
      <xdr:row>51</xdr:row>
      <xdr:rowOff>1602843</xdr:rowOff>
    </xdr:to>
    <xdr:pic>
      <xdr:nvPicPr>
        <xdr:cNvPr id="92" name="Picture 91" descr="3781131A.t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993208" y="47029522"/>
          <a:ext cx="2286000" cy="912446"/>
        </a:xfrm>
        <a:prstGeom prst="rect">
          <a:avLst/>
        </a:prstGeom>
      </xdr:spPr>
    </xdr:pic>
    <xdr:clientData/>
  </xdr:twoCellAnchor>
  <xdr:twoCellAnchor editAs="oneCell">
    <xdr:from>
      <xdr:col>2</xdr:col>
      <xdr:colOff>386495</xdr:colOff>
      <xdr:row>52</xdr:row>
      <xdr:rowOff>675418</xdr:rowOff>
    </xdr:from>
    <xdr:to>
      <xdr:col>2</xdr:col>
      <xdr:colOff>2672495</xdr:colOff>
      <xdr:row>52</xdr:row>
      <xdr:rowOff>1589818</xdr:rowOff>
    </xdr:to>
    <xdr:pic>
      <xdr:nvPicPr>
        <xdr:cNvPr id="93" name="Picture 92" descr="3781131B.t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986695" y="49167193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389956</xdr:colOff>
      <xdr:row>53</xdr:row>
      <xdr:rowOff>690603</xdr:rowOff>
    </xdr:from>
    <xdr:to>
      <xdr:col>2</xdr:col>
      <xdr:colOff>2675956</xdr:colOff>
      <xdr:row>53</xdr:row>
      <xdr:rowOff>1605003</xdr:rowOff>
    </xdr:to>
    <xdr:pic>
      <xdr:nvPicPr>
        <xdr:cNvPr id="94" name="Picture 93" descr="3781131E.t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90156" y="51335028"/>
          <a:ext cx="2286000" cy="914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441960</xdr:colOff>
          <xdr:row>27</xdr:row>
          <xdr:rowOff>60960</xdr:rowOff>
        </xdr:from>
        <xdr:to>
          <xdr:col>2</xdr:col>
          <xdr:colOff>2842260</xdr:colOff>
          <xdr:row>28</xdr:row>
          <xdr:rowOff>0</xdr:rowOff>
        </xdr:to>
        <xdr:pic>
          <xdr:nvPicPr>
            <xdr:cNvPr id="1108" name="Picture 25">
              <a:extLs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RODUCT" spid="_x0000_s1114"/>
                </a:ext>
              </a:extLst>
            </xdr:cNvPicPr>
          </xdr:nvPicPr>
          <xdr:blipFill>
            <a:blip xmlns:r="http://schemas.openxmlformats.org/officeDocument/2006/relationships" r:embed="rId12"/>
            <a:srcRect l="5441" t="3174" r="6462" b="4762"/>
            <a:stretch>
              <a:fillRect/>
            </a:stretch>
          </xdr:blipFill>
          <xdr:spPr bwMode="auto">
            <a:xfrm>
              <a:off x="2034540" y="7040880"/>
              <a:ext cx="2400300" cy="2217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P54"/>
  <sheetViews>
    <sheetView showGridLines="0" showRowColHeaders="0" tabSelected="1" showRuler="0" zoomScale="80" zoomScaleNormal="80" zoomScalePageLayoutView="85" workbookViewId="0">
      <selection activeCell="D30" sqref="D30"/>
    </sheetView>
  </sheetViews>
  <sheetFormatPr defaultRowHeight="14.4" x14ac:dyDescent="0.3"/>
  <cols>
    <col min="1" max="1" width="0.77734375" style="1" customWidth="1"/>
    <col min="2" max="2" width="22.44140625" style="1" customWidth="1"/>
    <col min="3" max="3" width="42.33203125" style="2" customWidth="1"/>
    <col min="4" max="4" width="32.77734375" style="2" customWidth="1"/>
    <col min="5" max="5" width="11" style="1" customWidth="1"/>
    <col min="6" max="6" width="5.33203125" style="1" customWidth="1"/>
    <col min="7" max="7" width="6.109375" style="1" hidden="1" customWidth="1"/>
    <col min="8" max="8" width="41.44140625" style="1" hidden="1" customWidth="1"/>
    <col min="9" max="9" width="6" style="1" hidden="1" customWidth="1"/>
    <col min="10" max="10" width="41.77734375" style="1" hidden="1" customWidth="1"/>
    <col min="11" max="11" width="6.88671875" style="1" hidden="1" customWidth="1"/>
    <col min="12" max="12" width="24.88671875" style="1" hidden="1" customWidth="1"/>
    <col min="13" max="13" width="21.5546875" style="1" hidden="1" customWidth="1"/>
    <col min="14" max="14" width="8.88671875" style="1" hidden="1" customWidth="1"/>
    <col min="15" max="15" width="20.77734375" style="1" hidden="1" customWidth="1"/>
    <col min="16" max="16" width="23.44140625" style="1" customWidth="1"/>
    <col min="17" max="16384" width="8.88671875" style="1"/>
  </cols>
  <sheetData>
    <row r="1" spans="2:16" ht="64.95" customHeight="1" x14ac:dyDescent="0.3">
      <c r="H1" s="1" t="str">
        <f>MID(H2,7,10)</f>
        <v/>
      </c>
    </row>
    <row r="2" spans="2:16" ht="21" customHeight="1" x14ac:dyDescent="0.3">
      <c r="B2" s="14" t="s">
        <v>13</v>
      </c>
      <c r="C2" s="32"/>
      <c r="H2" s="26" t="str">
        <f>J2&amp;K2&amp;L2&amp;M2</f>
        <v>3781</v>
      </c>
      <c r="J2" s="1" t="str">
        <f>LEFT(C7,4)</f>
        <v>3781</v>
      </c>
      <c r="K2" s="1" t="str">
        <f>MID(C8,2,1)</f>
        <v/>
      </c>
      <c r="L2" s="1" t="str">
        <f>MID(C9,2,1)</f>
        <v/>
      </c>
      <c r="M2" s="1" t="str">
        <f>MID(C10,2,2)</f>
        <v/>
      </c>
      <c r="N2" s="1" t="str">
        <f>MID(C11,1,1)</f>
        <v/>
      </c>
    </row>
    <row r="3" spans="2:16" ht="21" customHeight="1" x14ac:dyDescent="0.4">
      <c r="B3" s="14" t="s">
        <v>12</v>
      </c>
      <c r="C3" s="32"/>
      <c r="H3" s="46" t="s">
        <v>30</v>
      </c>
    </row>
    <row r="4" spans="2:16" ht="21" customHeight="1" x14ac:dyDescent="0.3">
      <c r="B4" s="14" t="s">
        <v>47</v>
      </c>
      <c r="C4" s="31"/>
      <c r="D4" s="33" t="s">
        <v>116</v>
      </c>
    </row>
    <row r="5" spans="2:16" ht="25.05" customHeight="1" thickBot="1" x14ac:dyDescent="0.35">
      <c r="B5" s="65" t="s">
        <v>79</v>
      </c>
      <c r="C5" s="65"/>
      <c r="D5" s="65"/>
      <c r="J5" s="47"/>
    </row>
    <row r="6" spans="2:16" ht="19.95" customHeight="1" thickBot="1" x14ac:dyDescent="0.35">
      <c r="B6" s="3" t="s">
        <v>0</v>
      </c>
      <c r="C6" s="4" t="s">
        <v>1</v>
      </c>
      <c r="D6" s="5" t="s">
        <v>2</v>
      </c>
      <c r="H6" s="21"/>
      <c r="J6" s="48" t="s">
        <v>61</v>
      </c>
      <c r="L6" s="62" t="s">
        <v>65</v>
      </c>
      <c r="M6" s="63" t="s">
        <v>66</v>
      </c>
      <c r="N6" s="2"/>
    </row>
    <row r="7" spans="2:16" ht="19.95" customHeight="1" thickTop="1" x14ac:dyDescent="0.3">
      <c r="B7" s="6" t="s">
        <v>38</v>
      </c>
      <c r="C7" s="60" t="s">
        <v>78</v>
      </c>
      <c r="D7" s="17" t="s">
        <v>14</v>
      </c>
      <c r="J7" s="48" t="s">
        <v>60</v>
      </c>
    </row>
    <row r="8" spans="2:16" ht="25.95" customHeight="1" x14ac:dyDescent="0.3">
      <c r="B8" s="20" t="s">
        <v>29</v>
      </c>
      <c r="C8" s="55"/>
      <c r="D8" s="17" t="s">
        <v>14</v>
      </c>
      <c r="J8" s="48" t="s">
        <v>59</v>
      </c>
      <c r="L8" s="49" t="s">
        <v>67</v>
      </c>
      <c r="M8" s="50">
        <v>9080712</v>
      </c>
    </row>
    <row r="9" spans="2:16" ht="19.95" customHeight="1" x14ac:dyDescent="0.3">
      <c r="B9" s="7" t="s">
        <v>3</v>
      </c>
      <c r="C9" s="34"/>
      <c r="D9" s="17" t="s">
        <v>14</v>
      </c>
      <c r="J9" s="51" t="s">
        <v>31</v>
      </c>
      <c r="L9" s="49" t="s">
        <v>68</v>
      </c>
      <c r="M9" s="50" t="s">
        <v>109</v>
      </c>
    </row>
    <row r="10" spans="2:16" ht="19.95" customHeight="1" x14ac:dyDescent="0.3">
      <c r="B10" s="7" t="s">
        <v>4</v>
      </c>
      <c r="C10" s="34"/>
      <c r="D10" s="17" t="s">
        <v>14</v>
      </c>
      <c r="H10" s="52"/>
      <c r="L10" s="49" t="s">
        <v>70</v>
      </c>
      <c r="M10" s="50">
        <v>9080716</v>
      </c>
    </row>
    <row r="11" spans="2:16" ht="19.95" customHeight="1" x14ac:dyDescent="0.3">
      <c r="B11" s="7" t="s">
        <v>18</v>
      </c>
      <c r="C11" s="34"/>
      <c r="D11" s="17" t="s">
        <v>14</v>
      </c>
      <c r="H11" s="52" t="s">
        <v>81</v>
      </c>
      <c r="L11" s="49" t="s">
        <v>69</v>
      </c>
      <c r="M11" s="50" t="s">
        <v>110</v>
      </c>
    </row>
    <row r="12" spans="2:16" ht="19.95" customHeight="1" x14ac:dyDescent="0.3">
      <c r="B12" s="7" t="s">
        <v>19</v>
      </c>
      <c r="C12" s="34" t="s">
        <v>24</v>
      </c>
      <c r="D12" s="8" t="s">
        <v>20</v>
      </c>
      <c r="H12" s="52" t="s">
        <v>82</v>
      </c>
      <c r="L12" s="49" t="s">
        <v>100</v>
      </c>
      <c r="M12" s="50">
        <v>9080720</v>
      </c>
    </row>
    <row r="13" spans="2:16" ht="19.95" customHeight="1" x14ac:dyDescent="0.3">
      <c r="B13" s="7" t="s">
        <v>5</v>
      </c>
      <c r="C13" s="34" t="s">
        <v>6</v>
      </c>
      <c r="D13" s="8" t="s">
        <v>21</v>
      </c>
      <c r="L13" s="49" t="s">
        <v>101</v>
      </c>
      <c r="M13" s="2" t="s">
        <v>114</v>
      </c>
      <c r="O13" s="49"/>
      <c r="P13" s="50"/>
    </row>
    <row r="14" spans="2:16" ht="25.95" customHeight="1" x14ac:dyDescent="0.3">
      <c r="B14" s="7" t="s">
        <v>25</v>
      </c>
      <c r="C14" s="35"/>
      <c r="D14" s="53" t="s">
        <v>53</v>
      </c>
      <c r="L14" s="49" t="s">
        <v>102</v>
      </c>
      <c r="M14" s="2">
        <v>9080725</v>
      </c>
    </row>
    <row r="15" spans="2:16" ht="19.95" customHeight="1" x14ac:dyDescent="0.3">
      <c r="B15" s="7" t="s">
        <v>27</v>
      </c>
      <c r="C15" s="56" t="s">
        <v>51</v>
      </c>
      <c r="D15" s="8" t="s">
        <v>50</v>
      </c>
      <c r="H15" s="48" t="s">
        <v>35</v>
      </c>
      <c r="L15" s="49" t="s">
        <v>103</v>
      </c>
      <c r="M15" s="2" t="s">
        <v>111</v>
      </c>
    </row>
    <row r="16" spans="2:16" ht="19.95" customHeight="1" x14ac:dyDescent="0.3">
      <c r="B16" s="7" t="s">
        <v>26</v>
      </c>
      <c r="C16" s="35"/>
      <c r="D16" s="8" t="s">
        <v>52</v>
      </c>
      <c r="H16" s="48" t="s">
        <v>36</v>
      </c>
      <c r="L16" s="49" t="s">
        <v>104</v>
      </c>
      <c r="M16" s="2">
        <v>9080730</v>
      </c>
    </row>
    <row r="17" spans="2:13" ht="19.95" customHeight="1" x14ac:dyDescent="0.3">
      <c r="B17" s="61" t="s">
        <v>62</v>
      </c>
      <c r="C17" s="34"/>
      <c r="D17" s="8" t="s">
        <v>63</v>
      </c>
      <c r="H17" s="48" t="s">
        <v>37</v>
      </c>
      <c r="J17" s="24" t="s">
        <v>34</v>
      </c>
      <c r="L17" s="49" t="s">
        <v>105</v>
      </c>
      <c r="M17" s="2" t="s">
        <v>112</v>
      </c>
    </row>
    <row r="18" spans="2:13" ht="19.95" customHeight="1" x14ac:dyDescent="0.3">
      <c r="B18" s="7" t="s">
        <v>7</v>
      </c>
      <c r="C18" s="34"/>
      <c r="D18" s="8" t="s">
        <v>23</v>
      </c>
      <c r="J18" s="24" t="s">
        <v>22</v>
      </c>
      <c r="L18" s="49" t="s">
        <v>106</v>
      </c>
      <c r="M18" s="2">
        <v>9080735</v>
      </c>
    </row>
    <row r="19" spans="2:13" ht="19.95" customHeight="1" x14ac:dyDescent="0.3">
      <c r="B19" s="7" t="s">
        <v>8</v>
      </c>
      <c r="C19" s="34" t="s">
        <v>22</v>
      </c>
      <c r="D19" s="17" t="s">
        <v>15</v>
      </c>
      <c r="H19" s="24" t="s">
        <v>39</v>
      </c>
      <c r="L19" s="49" t="s">
        <v>107</v>
      </c>
      <c r="M19" s="2" t="s">
        <v>113</v>
      </c>
    </row>
    <row r="20" spans="2:13" ht="19.95" customHeight="1" x14ac:dyDescent="0.3">
      <c r="B20" s="18" t="s">
        <v>9</v>
      </c>
      <c r="C20" s="36"/>
      <c r="D20" s="19" t="s">
        <v>17</v>
      </c>
      <c r="H20" s="24" t="s">
        <v>40</v>
      </c>
      <c r="J20" s="54" t="s">
        <v>32</v>
      </c>
      <c r="L20" s="49" t="s">
        <v>108</v>
      </c>
      <c r="M20" s="2">
        <v>9080740</v>
      </c>
    </row>
    <row r="21" spans="2:13" ht="19.95" customHeight="1" x14ac:dyDescent="0.3">
      <c r="B21" s="7" t="s">
        <v>64</v>
      </c>
      <c r="C21" s="34"/>
      <c r="D21" s="8">
        <v>8025005</v>
      </c>
      <c r="H21" s="24" t="s">
        <v>41</v>
      </c>
      <c r="J21" s="54" t="s">
        <v>33</v>
      </c>
      <c r="M21" s="2"/>
    </row>
    <row r="22" spans="2:13" ht="19.95" customHeight="1" x14ac:dyDescent="0.3">
      <c r="B22" s="7" t="s">
        <v>80</v>
      </c>
      <c r="C22" s="34"/>
      <c r="D22" s="8">
        <v>9590525</v>
      </c>
      <c r="H22" s="24" t="s">
        <v>58</v>
      </c>
    </row>
    <row r="23" spans="2:13" ht="19.95" customHeight="1" x14ac:dyDescent="0.3">
      <c r="B23" s="39" t="s">
        <v>28</v>
      </c>
      <c r="C23" s="36"/>
      <c r="D23" s="40" t="s">
        <v>14</v>
      </c>
      <c r="J23" s="42" t="s">
        <v>75</v>
      </c>
    </row>
    <row r="24" spans="2:13" ht="19.95" hidden="1" customHeight="1" x14ac:dyDescent="0.3">
      <c r="B24" s="37"/>
      <c r="C24" s="57"/>
      <c r="D24" s="37"/>
      <c r="H24" s="48"/>
      <c r="J24" s="43"/>
    </row>
    <row r="25" spans="2:13" ht="19.95" hidden="1" customHeight="1" x14ac:dyDescent="0.3">
      <c r="B25" s="37"/>
      <c r="C25" s="57"/>
      <c r="D25" s="37"/>
      <c r="H25" s="24"/>
      <c r="J25" s="43"/>
    </row>
    <row r="26" spans="2:13" ht="19.95" customHeight="1" thickBot="1" x14ac:dyDescent="0.35">
      <c r="B26" s="41" t="s">
        <v>57</v>
      </c>
      <c r="C26" s="58"/>
      <c r="D26" s="25" t="s">
        <v>14</v>
      </c>
      <c r="J26" s="44" t="str">
        <f>IF(C11="RAS","R"," ")</f>
        <v xml:space="preserve"> </v>
      </c>
    </row>
    <row r="27" spans="2:13" ht="9" customHeight="1" x14ac:dyDescent="0.3">
      <c r="B27" s="9"/>
      <c r="C27" s="10"/>
      <c r="D27" s="10"/>
    </row>
    <row r="28" spans="2:13" ht="179.4" customHeight="1" x14ac:dyDescent="0.3">
      <c r="B28" s="9"/>
      <c r="C28" s="10"/>
      <c r="D28" s="10"/>
      <c r="H28" s="54" t="str">
        <f>IF(H1="1A",H2,IF(H1="1B",H2,IF(H1="1E",H2,IF(H1="PE","FINISH CODE TO BE CONFIRMED",IF(H1="E","INCOMPLETE SELECTION",IF(H1="A","INCOMPLETE SELECTION",IF(H1="B","INCOMPLETE SELECTION",IF(H1="","INCOMPLETE SELECTION"))))))))</f>
        <v>INCOMPLETE SELECTION</v>
      </c>
    </row>
    <row r="29" spans="2:13" ht="18" customHeight="1" x14ac:dyDescent="0.3">
      <c r="B29" s="9"/>
      <c r="C29" s="11" t="s">
        <v>16</v>
      </c>
      <c r="D29" s="13" t="s">
        <v>48</v>
      </c>
      <c r="H29" s="54"/>
    </row>
    <row r="30" spans="2:13" ht="19.2" customHeight="1" x14ac:dyDescent="0.3">
      <c r="B30" s="15" t="s">
        <v>77</v>
      </c>
      <c r="C30" s="29" t="str">
        <f>H28&amp;J26</f>
        <v xml:space="preserve">INCOMPLETE SELECTION </v>
      </c>
      <c r="D30" s="34"/>
      <c r="H30" s="54"/>
      <c r="J30" s="45" t="s">
        <v>76</v>
      </c>
    </row>
    <row r="31" spans="2:13" ht="19.95" customHeight="1" x14ac:dyDescent="0.3">
      <c r="B31" s="16" t="s">
        <v>54</v>
      </c>
      <c r="C31" s="30" t="str">
        <f>IF(C26&gt;" ",J31,"Please specify panel thickness")</f>
        <v>Please specify panel thickness</v>
      </c>
      <c r="D31" s="38" t="s">
        <v>56</v>
      </c>
      <c r="H31" s="54"/>
      <c r="J31" s="29" t="e">
        <f>VLOOKUP(C26,L8:M20,2,FALSE)</f>
        <v>#N/A</v>
      </c>
    </row>
    <row r="32" spans="2:13" ht="19.95" customHeight="1" x14ac:dyDescent="0.3">
      <c r="B32" s="15" t="s">
        <v>49</v>
      </c>
      <c r="C32" s="59"/>
      <c r="D32" s="34"/>
      <c r="H32" s="54"/>
    </row>
    <row r="33" spans="2:8" ht="55.05" customHeight="1" x14ac:dyDescent="0.3">
      <c r="B33" s="12" t="s">
        <v>55</v>
      </c>
      <c r="C33" s="64"/>
      <c r="D33" s="64"/>
      <c r="H33" s="54"/>
    </row>
    <row r="34" spans="2:8" ht="196.2" customHeight="1" x14ac:dyDescent="0.3">
      <c r="B34" s="9"/>
      <c r="C34" s="10"/>
      <c r="D34" s="10"/>
      <c r="H34" s="54"/>
    </row>
    <row r="35" spans="2:8" ht="30" customHeight="1" x14ac:dyDescent="0.3">
      <c r="B35" s="22" t="s">
        <v>10</v>
      </c>
      <c r="C35" s="22" t="s">
        <v>11</v>
      </c>
      <c r="D35" s="23"/>
      <c r="H35" s="54"/>
    </row>
    <row r="36" spans="2:8" ht="25.2" customHeight="1" x14ac:dyDescent="0.3">
      <c r="B36" s="27">
        <v>0</v>
      </c>
      <c r="C36" s="27"/>
      <c r="D36" s="28"/>
      <c r="H36" s="54"/>
    </row>
    <row r="37" spans="2:8" ht="169.95" customHeight="1" x14ac:dyDescent="0.3">
      <c r="B37" s="13" t="s">
        <v>83</v>
      </c>
      <c r="C37" s="10"/>
      <c r="D37" s="10" t="s">
        <v>42</v>
      </c>
      <c r="E37" s="13"/>
      <c r="H37" s="54"/>
    </row>
    <row r="38" spans="2:8" ht="169.95" customHeight="1" x14ac:dyDescent="0.3">
      <c r="B38" s="13" t="s">
        <v>84</v>
      </c>
      <c r="C38" s="10"/>
      <c r="D38" s="10" t="s">
        <v>43</v>
      </c>
      <c r="H38" s="54"/>
    </row>
    <row r="39" spans="2:8" ht="169.95" customHeight="1" x14ac:dyDescent="0.3">
      <c r="B39" s="13" t="s">
        <v>85</v>
      </c>
      <c r="C39" s="10"/>
      <c r="D39" s="10" t="s">
        <v>44</v>
      </c>
      <c r="H39" s="54"/>
    </row>
    <row r="40" spans="2:8" ht="169.95" customHeight="1" x14ac:dyDescent="0.3">
      <c r="B40" s="13" t="s">
        <v>86</v>
      </c>
      <c r="C40" s="10"/>
      <c r="D40" s="10" t="s">
        <v>45</v>
      </c>
      <c r="H40" s="54"/>
    </row>
    <row r="41" spans="2:8" ht="169.95" customHeight="1" x14ac:dyDescent="0.3">
      <c r="B41" s="13" t="s">
        <v>87</v>
      </c>
      <c r="C41" s="10"/>
      <c r="D41" s="10" t="s">
        <v>46</v>
      </c>
    </row>
    <row r="42" spans="2:8" ht="169.95" customHeight="1" x14ac:dyDescent="0.3">
      <c r="B42" s="13" t="s">
        <v>88</v>
      </c>
      <c r="C42" s="10"/>
      <c r="D42" s="10" t="s">
        <v>71</v>
      </c>
    </row>
    <row r="43" spans="2:8" ht="169.95" customHeight="1" x14ac:dyDescent="0.3">
      <c r="B43" s="13" t="s">
        <v>89</v>
      </c>
      <c r="C43" s="10"/>
      <c r="D43" s="10" t="s">
        <v>72</v>
      </c>
    </row>
    <row r="44" spans="2:8" ht="169.95" customHeight="1" x14ac:dyDescent="0.3">
      <c r="B44" s="13" t="s">
        <v>90</v>
      </c>
      <c r="C44" s="10"/>
      <c r="D44" s="10" t="s">
        <v>73</v>
      </c>
    </row>
    <row r="45" spans="2:8" ht="169.95" customHeight="1" x14ac:dyDescent="0.3">
      <c r="B45" s="13" t="s">
        <v>91</v>
      </c>
      <c r="C45" s="10"/>
      <c r="D45" s="10" t="s">
        <v>74</v>
      </c>
    </row>
    <row r="46" spans="2:8" ht="169.95" customHeight="1" x14ac:dyDescent="0.3">
      <c r="B46" s="13" t="s">
        <v>92</v>
      </c>
      <c r="C46" s="10"/>
      <c r="D46" s="10" t="s">
        <v>42</v>
      </c>
    </row>
    <row r="47" spans="2:8" ht="169.95" customHeight="1" x14ac:dyDescent="0.3">
      <c r="B47" s="13" t="s">
        <v>93</v>
      </c>
      <c r="C47" s="10"/>
      <c r="D47" s="10" t="s">
        <v>43</v>
      </c>
    </row>
    <row r="48" spans="2:8" ht="169.95" customHeight="1" x14ac:dyDescent="0.3">
      <c r="B48" s="13" t="s">
        <v>94</v>
      </c>
      <c r="C48" s="10"/>
      <c r="D48" s="10" t="s">
        <v>44</v>
      </c>
    </row>
    <row r="49" spans="2:4" ht="169.95" customHeight="1" x14ac:dyDescent="0.3">
      <c r="B49" s="13" t="s">
        <v>95</v>
      </c>
      <c r="C49" s="10"/>
      <c r="D49" s="10" t="s">
        <v>45</v>
      </c>
    </row>
    <row r="50" spans="2:4" ht="169.95" customHeight="1" x14ac:dyDescent="0.3">
      <c r="B50" s="13" t="s">
        <v>115</v>
      </c>
      <c r="C50" s="10"/>
      <c r="D50" s="10" t="s">
        <v>46</v>
      </c>
    </row>
    <row r="51" spans="2:4" ht="169.95" customHeight="1" x14ac:dyDescent="0.3">
      <c r="B51" s="13" t="s">
        <v>96</v>
      </c>
      <c r="C51" s="10"/>
      <c r="D51" s="10" t="s">
        <v>71</v>
      </c>
    </row>
    <row r="52" spans="2:4" ht="169.95" customHeight="1" x14ac:dyDescent="0.3">
      <c r="B52" s="13" t="s">
        <v>97</v>
      </c>
      <c r="C52" s="10"/>
      <c r="D52" s="10" t="s">
        <v>72</v>
      </c>
    </row>
    <row r="53" spans="2:4" ht="169.95" customHeight="1" x14ac:dyDescent="0.3">
      <c r="B53" s="13" t="s">
        <v>98</v>
      </c>
      <c r="C53" s="10"/>
      <c r="D53" s="10" t="s">
        <v>73</v>
      </c>
    </row>
    <row r="54" spans="2:4" ht="169.95" customHeight="1" x14ac:dyDescent="0.3">
      <c r="B54" s="13" t="s">
        <v>99</v>
      </c>
      <c r="C54" s="10"/>
      <c r="D54" s="10" t="s">
        <v>74</v>
      </c>
    </row>
  </sheetData>
  <sheetProtection algorithmName="SHA-512" hashValue="vS4gM6GyUsqYFPKqeXXpRapMAZl1KyP2DZgvOl/NSVrae+nNFmPwQVbLdwGfhhnIAlg/9xtu4usJzfXOhjBenQ==" saltValue="/33KIP2ZcCKu3EeAgWIptg==" spinCount="100000" sheet="1" objects="1" scenarios="1" selectLockedCells="1"/>
  <mergeCells count="2">
    <mergeCell ref="C33:D33"/>
    <mergeCell ref="B5:D5"/>
  </mergeCells>
  <dataValidations count="7">
    <dataValidation type="list" allowBlank="1" showInputMessage="1" showErrorMessage="1" sqref="C23" xr:uid="{00000000-0002-0000-0000-000000000000}">
      <formula1>$J$19:$J$21</formula1>
    </dataValidation>
    <dataValidation type="list" allowBlank="1" showInputMessage="1" showErrorMessage="1" sqref="C19" xr:uid="{00000000-0002-0000-0000-000001000000}">
      <formula1>$J$17:$J$18</formula1>
    </dataValidation>
    <dataValidation type="list" allowBlank="1" showInputMessage="1" showErrorMessage="1" sqref="C11" xr:uid="{00000000-0002-0000-0000-000002000000}">
      <formula1>$J$5:$J$9</formula1>
    </dataValidation>
    <dataValidation type="list" allowBlank="1" showInputMessage="1" showErrorMessage="1" sqref="C26" xr:uid="{00000000-0002-0000-0000-000003000000}">
      <formula1>$L$7:$L$20</formula1>
    </dataValidation>
    <dataValidation type="list" allowBlank="1" showErrorMessage="1" promptTitle="TEST" sqref="C9" xr:uid="{00000000-0002-0000-0000-000004000000}">
      <formula1>$H$14:$H$17</formula1>
    </dataValidation>
    <dataValidation type="list" allowBlank="1" showInputMessage="1" showErrorMessage="1" sqref="C10" xr:uid="{00000000-0002-0000-0000-000005000000}">
      <formula1>$H$18:$H$22</formula1>
    </dataValidation>
    <dataValidation type="list" allowBlank="1" showInputMessage="1" showErrorMessage="1" sqref="C8" xr:uid="{00000000-0002-0000-0000-000006000000}">
      <formula1>$H$10:$H$12</formula1>
    </dataValidation>
  </dataValidations>
  <printOptions horizontalCentered="1" verticalCentered="1"/>
  <pageMargins left="0" right="0" top="0.35433070866141736" bottom="0.35433070866141736" header="0.31496062992125984" footer="0.31496062992125984"/>
  <pageSetup paperSize="9" scale="90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Wet Area DCL Order Document</vt:lpstr>
      <vt:lpstr>'Wet Area DCL Order Document'!Print_Area</vt:lpstr>
    </vt:vector>
  </TitlesOfParts>
  <Company>User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Warrender</dc:creator>
  <cp:lastModifiedBy>Andy Shorthouse</cp:lastModifiedBy>
  <cp:lastPrinted>2018-10-16T12:05:23Z</cp:lastPrinted>
  <dcterms:created xsi:type="dcterms:W3CDTF">2017-12-19T08:27:10Z</dcterms:created>
  <dcterms:modified xsi:type="dcterms:W3CDTF">2021-12-02T09:20:28Z</dcterms:modified>
</cp:coreProperties>
</file>